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AlgorithmName="SHA-512" workbookHashValue="IzA48DhY+TroeCaVtVzMkd7kqBejFr+8hiMGyqxzPLSokYBsSRYJPumssx+Pf5YH63Bij9lDKbWgbinqiZrrvw==" workbookSaltValue="ly/sf8e8IM3+c+IvE0ZGyQ==" workbookSpinCount="100000" lockStructure="1"/>
  <bookViews>
    <workbookView xWindow="0" yWindow="465" windowWidth="25440" windowHeight="15990" tabRatio="500"/>
  </bookViews>
  <sheets>
    <sheet name="Compensation Calculator" sheetId="3" r:id="rId1"/>
    <sheet name="Compensation Table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10" i="3"/>
  <c r="C11" i="3"/>
  <c r="C12" i="3"/>
  <c r="C9" i="3"/>
  <c r="C8" i="3"/>
  <c r="C7" i="3"/>
</calcChain>
</file>

<file path=xl/sharedStrings.xml><?xml version="1.0" encoding="utf-8"?>
<sst xmlns="http://schemas.openxmlformats.org/spreadsheetml/2006/main" count="125" uniqueCount="67">
  <si>
    <t>Senior</t>
  </si>
  <si>
    <t>–</t>
  </si>
  <si>
    <t>Solo</t>
  </si>
  <si>
    <t>Executive/Administrative</t>
  </si>
  <si>
    <t>Associate</t>
  </si>
  <si>
    <t>Education</t>
  </si>
  <si>
    <t>Youth</t>
  </si>
  <si>
    <t>Children's/Preschool</t>
  </si>
  <si>
    <t>Music/Choir/Worship</t>
  </si>
  <si>
    <t>Administrators</t>
  </si>
  <si>
    <t>Bookkeepers/Accountants</t>
  </si>
  <si>
    <t>Secretaries/Administrative</t>
  </si>
  <si>
    <t>Custodians</t>
  </si>
  <si>
    <t>Media/Communications</t>
  </si>
  <si>
    <t>Adult Ministries</t>
  </si>
  <si>
    <t>Type of Position</t>
  </si>
  <si>
    <t>Avg Comp</t>
  </si>
  <si>
    <t>Range</t>
  </si>
  <si>
    <t>Position Code</t>
  </si>
  <si>
    <t>Church Income</t>
  </si>
  <si>
    <t>&lt;= $250k</t>
  </si>
  <si>
    <t>$251k-$500k</t>
  </si>
  <si>
    <t>$501k-$750k</t>
  </si>
  <si>
    <t>$751k-$1m</t>
  </si>
  <si>
    <t>&gt;$1m</t>
  </si>
  <si>
    <t>&lt;=100</t>
  </si>
  <si>
    <t>101-300</t>
  </si>
  <si>
    <t>301-500</t>
  </si>
  <si>
    <t>501-750</t>
  </si>
  <si>
    <t>751-1000</t>
  </si>
  <si>
    <t>&gt;1000</t>
  </si>
  <si>
    <t>Worship Attendance</t>
  </si>
  <si>
    <t>City</t>
  </si>
  <si>
    <t>Suburban</t>
  </si>
  <si>
    <t>Village</t>
  </si>
  <si>
    <t>Rural</t>
  </si>
  <si>
    <t>Church Setting</t>
  </si>
  <si>
    <t>Doctorate</t>
  </si>
  <si>
    <t>&lt; 6 years</t>
  </si>
  <si>
    <t>6-10 years</t>
  </si>
  <si>
    <t>11-15 years</t>
  </si>
  <si>
    <t>&gt; 15 years</t>
  </si>
  <si>
    <t>Years Experience / Employed</t>
  </si>
  <si>
    <t>Part Time Church Staff by Church Income</t>
  </si>
  <si>
    <t>Church Characteristics</t>
  </si>
  <si>
    <t>Church setting</t>
  </si>
  <si>
    <t>Pastor's Education</t>
  </si>
  <si>
    <t>Pastor's Experience</t>
  </si>
  <si>
    <t>Type of Pastor</t>
  </si>
  <si>
    <t>Column1</t>
  </si>
  <si>
    <t>Column2</t>
  </si>
  <si>
    <t>Church Annual Income</t>
  </si>
  <si>
    <t>Selections</t>
  </si>
  <si>
    <t>Part Time?</t>
  </si>
  <si>
    <t>&lt;= $250pt</t>
  </si>
  <si>
    <t>$251k-$500pt</t>
  </si>
  <si>
    <t>$751k-$1mpt</t>
  </si>
  <si>
    <t>$501k-$750kpt</t>
  </si>
  <si>
    <t>&gt;$1mpt</t>
  </si>
  <si>
    <t>No</t>
  </si>
  <si>
    <t>Genesis Conference of the Free Methodist Church</t>
  </si>
  <si>
    <t>Less than Bachelors</t>
  </si>
  <si>
    <t>Bachelors</t>
  </si>
  <si>
    <t>Masters</t>
  </si>
  <si>
    <t>Compensation Calculator (Annual Salary plus benefits)</t>
  </si>
  <si>
    <t>based on compensation survey data from 2018 Compensation Handbook for church staff by Richard R. Hammar.  Published by ChurchLaw&amp;Tax.</t>
  </si>
  <si>
    <t>Avg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</si>
</sst>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6" fontId="0" fillId="0" borderId="0" xfId="0" applyNumberFormat="1"/>
    <xf numFmtId="0" fontId="0" fillId="0" borderId="1" xfId="0" applyBorder="1"/>
    <xf numFmtId="6" fontId="0" fillId="0" borderId="4" xfId="0" applyNumberFormat="1" applyBorder="1"/>
    <xf numFmtId="6" fontId="0" fillId="0" borderId="5" xfId="0" applyNumberFormat="1" applyBorder="1"/>
    <xf numFmtId="0" fontId="0" fillId="0" borderId="5" xfId="0" applyBorder="1"/>
    <xf numFmtId="6" fontId="0" fillId="0" borderId="6" xfId="0" applyNumberFormat="1" applyBorder="1"/>
    <xf numFmtId="6" fontId="0" fillId="0" borderId="7" xfId="0" applyNumberFormat="1" applyBorder="1"/>
    <xf numFmtId="6" fontId="0" fillId="0" borderId="8" xfId="0" applyNumberFormat="1" applyBorder="1"/>
    <xf numFmtId="0" fontId="0" fillId="0" borderId="8" xfId="0" applyBorder="1"/>
    <xf numFmtId="6" fontId="0" fillId="0" borderId="9" xfId="0" applyNumberFormat="1" applyBorder="1"/>
    <xf numFmtId="6" fontId="0" fillId="0" borderId="10" xfId="0" applyNumberFormat="1" applyBorder="1"/>
    <xf numFmtId="6" fontId="0" fillId="0" borderId="11" xfId="0" applyNumberFormat="1" applyBorder="1"/>
    <xf numFmtId="0" fontId="0" fillId="0" borderId="11" xfId="0" applyBorder="1"/>
    <xf numFmtId="6" fontId="0" fillId="0" borderId="12" xfId="0" applyNumberFormat="1" applyBorder="1"/>
    <xf numFmtId="0" fontId="0" fillId="0" borderId="13" xfId="0" applyBorder="1"/>
    <xf numFmtId="6" fontId="0" fillId="0" borderId="1" xfId="0" applyNumberFormat="1" applyBorder="1"/>
    <xf numFmtId="6" fontId="0" fillId="0" borderId="2" xfId="0" applyNumberFormat="1" applyBorder="1"/>
    <xf numFmtId="6" fontId="0" fillId="0" borderId="3" xfId="0" applyNumberFormat="1" applyBorder="1"/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6" fontId="0" fillId="0" borderId="24" xfId="0" applyNumberFormat="1" applyBorder="1"/>
    <xf numFmtId="6" fontId="0" fillId="0" borderId="22" xfId="0" applyNumberFormat="1" applyBorder="1"/>
    <xf numFmtId="164" fontId="0" fillId="0" borderId="0" xfId="3" applyNumberFormat="1" applyFont="1"/>
    <xf numFmtId="0" fontId="0" fillId="0" borderId="25" xfId="0" applyBorder="1"/>
    <xf numFmtId="164" fontId="0" fillId="0" borderId="27" xfId="3" applyNumberFormat="1" applyFont="1" applyBorder="1"/>
    <xf numFmtId="0" fontId="0" fillId="0" borderId="28" xfId="0" applyBorder="1"/>
    <xf numFmtId="164" fontId="0" fillId="0" borderId="29" xfId="3" applyNumberFormat="1" applyFont="1" applyBorder="1"/>
    <xf numFmtId="0" fontId="0" fillId="0" borderId="30" xfId="0" applyBorder="1"/>
    <xf numFmtId="164" fontId="0" fillId="0" borderId="32" xfId="3" applyNumberFormat="1" applyFont="1" applyBorder="1"/>
    <xf numFmtId="0" fontId="0" fillId="0" borderId="34" xfId="0" applyBorder="1"/>
    <xf numFmtId="164" fontId="0" fillId="0" borderId="36" xfId="3" applyNumberFormat="1" applyFont="1" applyBorder="1"/>
    <xf numFmtId="0" fontId="0" fillId="0" borderId="2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38">
    <dxf>
      <numFmt numFmtId="10" formatCode="&quot;$&quot;#,##0_);[Red]\(&quot;$&quot;#,##0\)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ck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0" formatCode="&quot;$&quot;#,##0_);[Red]\(&quot;$&quot;#,##0\)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ck">
          <color auto="1"/>
        </right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6:C14" totalsRowShown="0" tableBorderDxfId="37">
  <autoFilter ref="A6:C14"/>
  <tableColumns count="3">
    <tableColumn id="1" name="Church Characteristics" dataDxfId="36"/>
    <tableColumn id="2" name="Selections" dataDxfId="35"/>
    <tableColumn id="3" name="Avg Compensation" dataDxfId="34" dataCellStyle="Currency"/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AH16" totalsRowShown="0" headerRowDxfId="33" tableBorderDxfId="32">
  <autoFilter ref="A3:AH16"/>
  <tableColumns count="34">
    <tableColumn id="1" name="Type of Position"/>
    <tableColumn id="2" name="Position Code"/>
    <tableColumn id="3" name="Avg Comp" dataDxfId="31"/>
    <tableColumn id="4" name="Range" dataDxfId="30"/>
    <tableColumn id="5" name="Column1" dataDxfId="29"/>
    <tableColumn id="6" name="Column2" dataDxfId="28"/>
    <tableColumn id="7" name="&lt;= $250k" dataDxfId="27"/>
    <tableColumn id="8" name="$251k-$500k" dataDxfId="26"/>
    <tableColumn id="9" name="$501k-$750k" dataDxfId="25"/>
    <tableColumn id="10" name="$751k-$1m" dataDxfId="24"/>
    <tableColumn id="11" name="&gt;$1m" dataDxfId="23"/>
    <tableColumn id="12" name="&lt;=100" dataDxfId="22"/>
    <tableColumn id="13" name="101-300" dataDxfId="21"/>
    <tableColumn id="14" name="301-500" dataDxfId="20"/>
    <tableColumn id="15" name="501-750" dataDxfId="19"/>
    <tableColumn id="16" name="751-1000" dataDxfId="18"/>
    <tableColumn id="17" name="&gt;1000" dataDxfId="17"/>
    <tableColumn id="18" name="City" dataDxfId="16"/>
    <tableColumn id="19" name="Suburban" dataDxfId="15"/>
    <tableColumn id="20" name="Village" dataDxfId="14"/>
    <tableColumn id="21" name="Rural" dataDxfId="13"/>
    <tableColumn id="22" name="Less than Bachelors" dataDxfId="12"/>
    <tableColumn id="23" name="Bachelors" dataDxfId="11"/>
    <tableColumn id="24" name="Masters" dataDxfId="10"/>
    <tableColumn id="25" name="Doctorate" dataDxfId="9"/>
    <tableColumn id="26" name="&lt; 6 years" dataDxfId="8"/>
    <tableColumn id="27" name="6-10 years" dataDxfId="7"/>
    <tableColumn id="28" name="11-15 years" dataDxfId="6"/>
    <tableColumn id="29" name="&gt; 15 years" dataDxfId="5"/>
    <tableColumn id="30" name="&lt;= $250pt" dataDxfId="4"/>
    <tableColumn id="31" name="$251k-$500pt" dataDxfId="3"/>
    <tableColumn id="32" name="$501k-$750kpt" dataDxfId="2"/>
    <tableColumn id="33" name="$751k-$1mpt" dataDxfId="1"/>
    <tableColumn id="34" name="&gt;$1mp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ColWidth="11" defaultRowHeight="15.75"/>
  <cols>
    <col min="1" max="1" width="20.625" customWidth="1"/>
    <col min="3" max="3" width="19.375" customWidth="1"/>
  </cols>
  <sheetData>
    <row r="1" spans="1:3">
      <c r="A1" t="s">
        <v>60</v>
      </c>
    </row>
    <row r="2" spans="1:3">
      <c r="A2" t="s">
        <v>64</v>
      </c>
    </row>
    <row r="6" spans="1:3" ht="16.5" thickBot="1">
      <c r="A6" t="s">
        <v>44</v>
      </c>
      <c r="B6" t="s">
        <v>52</v>
      </c>
      <c r="C6" t="s">
        <v>66</v>
      </c>
    </row>
    <row r="7" spans="1:3">
      <c r="A7" s="41" t="s">
        <v>48</v>
      </c>
      <c r="B7" s="49" t="s">
        <v>4</v>
      </c>
      <c r="C7" s="42">
        <f>VLOOKUP(B7,Table1[[Type of Position]:[Avg Comp]],3,FALSE)</f>
        <v>74100</v>
      </c>
    </row>
    <row r="8" spans="1:3">
      <c r="A8" s="43" t="s">
        <v>51</v>
      </c>
      <c r="B8" s="50" t="s">
        <v>24</v>
      </c>
      <c r="C8" s="44">
        <f>VLOOKUP(B$7,Table1[],MATCH(B8,Table1[#Headers],0),FALSE)</f>
        <v>90572</v>
      </c>
    </row>
    <row r="9" spans="1:3">
      <c r="A9" s="43" t="s">
        <v>31</v>
      </c>
      <c r="B9" s="50" t="s">
        <v>27</v>
      </c>
      <c r="C9" s="44">
        <f>VLOOKUP(B$7,Table1[],MATCH(B9,Table1[#Headers],0),FALSE)</f>
        <v>75266</v>
      </c>
    </row>
    <row r="10" spans="1:3">
      <c r="A10" s="43" t="s">
        <v>45</v>
      </c>
      <c r="B10" s="50" t="s">
        <v>34</v>
      </c>
      <c r="C10" s="44">
        <f>VLOOKUP(B$7,Table1[],MATCH(B10,Table1[#Headers],0),FALSE)</f>
        <v>66209</v>
      </c>
    </row>
    <row r="11" spans="1:3">
      <c r="A11" s="43" t="s">
        <v>46</v>
      </c>
      <c r="B11" s="50" t="s">
        <v>63</v>
      </c>
      <c r="C11" s="44">
        <f>VLOOKUP(B$7,Table1[],MATCH(B11,Table1[#Headers],0),FALSE)</f>
        <v>80043</v>
      </c>
    </row>
    <row r="12" spans="1:3" ht="16.5" thickBot="1">
      <c r="A12" s="45" t="s">
        <v>47</v>
      </c>
      <c r="B12" s="51" t="s">
        <v>39</v>
      </c>
      <c r="C12" s="46">
        <f>VLOOKUP(B$7,Table1[],MATCH(B12,Table1[#Headers],0),FALSE)</f>
        <v>74738</v>
      </c>
    </row>
    <row r="13" spans="1:3" ht="16.5" thickBot="1">
      <c r="A13" t="s">
        <v>53</v>
      </c>
      <c r="B13" s="52" t="s">
        <v>59</v>
      </c>
      <c r="C13" s="40"/>
    </row>
    <row r="14" spans="1:3">
      <c r="A14" s="47" t="s">
        <v>51</v>
      </c>
      <c r="B14" s="53" t="s">
        <v>54</v>
      </c>
      <c r="C14" s="48">
        <f>IF(B13="Yes",VLOOKUP(B$7,Table1[],MATCH(B14,Table1[#Headers],0),FALSE),)</f>
        <v>0</v>
      </c>
    </row>
    <row r="18" spans="1:3" ht="48.95" customHeight="1">
      <c r="A18" s="54" t="s">
        <v>65</v>
      </c>
      <c r="B18" s="54"/>
      <c r="C18" s="54"/>
    </row>
  </sheetData>
  <sheetProtection algorithmName="SHA-512" hashValue="sSHZ030k5GyjNAi4SHy/BIEUgk8ZslGtdcAf0dHg6ytfZQcYpkL4hGqXiR5G2maulfc1S1wnZ7uUB4iKzHTjLQ==" saltValue="P67jDn3UNW/4r9eIBRBPeg==" spinCount="100000" sheet="1" objects="1" scenarios="1"/>
  <mergeCells count="1">
    <mergeCell ref="A18:C18"/>
  </mergeCells>
  <dataValidations count="1">
    <dataValidation type="list" allowBlank="1" showInputMessage="1" showErrorMessage="1" sqref="B13">
      <formula1>"Yes, No"</formula1>
    </dataValidation>
  </dataValidations>
  <pageMargins left="0.75" right="0.75" top="1" bottom="1" header="0.5" footer="0.5"/>
  <pageSetup paperSize="0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'Compensation Table'!$A$4:$A$16</xm:f>
          </x14:formula1>
          <xm:sqref>B7</xm:sqref>
        </x14:dataValidation>
        <x14:dataValidation type="list" allowBlank="1" showInputMessage="1" showErrorMessage="1">
          <x14:formula1>
            <xm:f>'Compensation Table'!$G$3:$K$3</xm:f>
          </x14:formula1>
          <xm:sqref>B8</xm:sqref>
        </x14:dataValidation>
        <x14:dataValidation type="list" allowBlank="1" showInputMessage="1" showErrorMessage="1">
          <x14:formula1>
            <xm:f>'Compensation Table'!$L$3:$Q$3</xm:f>
          </x14:formula1>
          <xm:sqref>B9</xm:sqref>
        </x14:dataValidation>
        <x14:dataValidation type="list" allowBlank="1" showInputMessage="1" showErrorMessage="1">
          <x14:formula1>
            <xm:f>'Compensation Table'!$R$3:$U$3</xm:f>
          </x14:formula1>
          <xm:sqref>B10</xm:sqref>
        </x14:dataValidation>
        <x14:dataValidation type="list" allowBlank="1" showInputMessage="1" showErrorMessage="1">
          <x14:formula1>
            <xm:f>'Compensation Table'!$V$3:$Y$3</xm:f>
          </x14:formula1>
          <xm:sqref>B11</xm:sqref>
        </x14:dataValidation>
        <x14:dataValidation type="list" allowBlank="1" showInputMessage="1" showErrorMessage="1">
          <x14:formula1>
            <xm:f>'Compensation Table'!$Z$3:$AC$3</xm:f>
          </x14:formula1>
          <xm:sqref>B12</xm:sqref>
        </x14:dataValidation>
        <x14:dataValidation type="list" allowBlank="1" showInputMessage="1" showErrorMessage="1">
          <x14:formula1>
            <xm:f>'Compensation Table'!$AD$3:$AH$3</xm:f>
          </x14:formula1>
          <xm:sqref>B14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5" sqref="Y5"/>
    </sheetView>
  </sheetViews>
  <sheetFormatPr defaultColWidth="11" defaultRowHeight="15.75"/>
  <cols>
    <col min="1" max="1" width="23" bestFit="1" customWidth="1"/>
    <col min="2" max="2" width="13.875" customWidth="1"/>
    <col min="5" max="5" width="9.875" customWidth="1"/>
    <col min="8" max="9" width="13" customWidth="1"/>
    <col min="10" max="10" width="11.625" customWidth="1"/>
    <col min="22" max="22" width="17.875" customWidth="1"/>
    <col min="28" max="28" width="12" customWidth="1"/>
    <col min="31" max="32" width="14" customWidth="1"/>
    <col min="33" max="33" width="12.625" customWidth="1"/>
  </cols>
  <sheetData>
    <row r="1" spans="1:34" ht="16.5" thickBot="1"/>
    <row r="2" spans="1:34" ht="17.25" thickTop="1" thickBot="1">
      <c r="G2" s="58" t="s">
        <v>19</v>
      </c>
      <c r="H2" s="59"/>
      <c r="I2" s="59"/>
      <c r="J2" s="59"/>
      <c r="K2" s="60"/>
      <c r="L2" s="55" t="s">
        <v>31</v>
      </c>
      <c r="M2" s="56"/>
      <c r="N2" s="56"/>
      <c r="O2" s="56"/>
      <c r="P2" s="56"/>
      <c r="Q2" s="57"/>
      <c r="R2" s="55" t="s">
        <v>36</v>
      </c>
      <c r="S2" s="56"/>
      <c r="T2" s="56"/>
      <c r="U2" s="57"/>
      <c r="V2" s="55" t="s">
        <v>5</v>
      </c>
      <c r="W2" s="56"/>
      <c r="X2" s="56"/>
      <c r="Y2" s="57"/>
      <c r="Z2" s="55" t="s">
        <v>42</v>
      </c>
      <c r="AA2" s="56"/>
      <c r="AB2" s="56"/>
      <c r="AC2" s="57"/>
      <c r="AD2" s="55" t="s">
        <v>43</v>
      </c>
      <c r="AE2" s="56"/>
      <c r="AF2" s="56"/>
      <c r="AG2" s="56"/>
      <c r="AH2" s="57"/>
    </row>
    <row r="3" spans="1:34" ht="17.25" thickTop="1" thickBot="1">
      <c r="A3" t="s">
        <v>15</v>
      </c>
      <c r="B3" t="s">
        <v>18</v>
      </c>
      <c r="C3" s="15" t="s">
        <v>16</v>
      </c>
      <c r="D3" s="33" t="s">
        <v>17</v>
      </c>
      <c r="E3" s="33" t="s">
        <v>49</v>
      </c>
      <c r="F3" s="34" t="s">
        <v>50</v>
      </c>
      <c r="G3" s="20" t="s">
        <v>20</v>
      </c>
      <c r="H3" s="21" t="s">
        <v>21</v>
      </c>
      <c r="I3" s="21" t="s">
        <v>22</v>
      </c>
      <c r="J3" s="21" t="s">
        <v>23</v>
      </c>
      <c r="K3" s="22" t="s">
        <v>24</v>
      </c>
      <c r="L3" s="25" t="s">
        <v>25</v>
      </c>
      <c r="M3" s="26" t="s">
        <v>26</v>
      </c>
      <c r="N3" s="26" t="s">
        <v>27</v>
      </c>
      <c r="O3" s="26" t="s">
        <v>28</v>
      </c>
      <c r="P3" s="26" t="s">
        <v>29</v>
      </c>
      <c r="Q3" s="27" t="s">
        <v>30</v>
      </c>
      <c r="R3" s="25" t="s">
        <v>32</v>
      </c>
      <c r="S3" s="26" t="s">
        <v>33</v>
      </c>
      <c r="T3" s="26" t="s">
        <v>34</v>
      </c>
      <c r="U3" s="27" t="s">
        <v>35</v>
      </c>
      <c r="V3" s="25" t="s">
        <v>61</v>
      </c>
      <c r="W3" s="26" t="s">
        <v>62</v>
      </c>
      <c r="X3" s="26" t="s">
        <v>63</v>
      </c>
      <c r="Y3" s="27" t="s">
        <v>37</v>
      </c>
      <c r="Z3" s="25" t="s">
        <v>38</v>
      </c>
      <c r="AA3" s="26" t="s">
        <v>39</v>
      </c>
      <c r="AB3" s="26" t="s">
        <v>40</v>
      </c>
      <c r="AC3" s="27" t="s">
        <v>41</v>
      </c>
      <c r="AD3" s="31" t="s">
        <v>54</v>
      </c>
      <c r="AE3" s="32" t="s">
        <v>55</v>
      </c>
      <c r="AF3" s="32" t="s">
        <v>57</v>
      </c>
      <c r="AG3" s="32" t="s">
        <v>56</v>
      </c>
      <c r="AH3" s="35" t="s">
        <v>58</v>
      </c>
    </row>
    <row r="4" spans="1:34" ht="16.5" thickTop="1">
      <c r="A4" t="s">
        <v>0</v>
      </c>
      <c r="B4">
        <v>1</v>
      </c>
      <c r="C4" s="11">
        <v>101082</v>
      </c>
      <c r="D4" s="12">
        <v>67100</v>
      </c>
      <c r="E4" s="13" t="s">
        <v>1</v>
      </c>
      <c r="F4" s="14">
        <v>121500</v>
      </c>
      <c r="G4" s="16">
        <v>56383</v>
      </c>
      <c r="H4" s="17">
        <v>80693</v>
      </c>
      <c r="I4" s="17">
        <v>98156</v>
      </c>
      <c r="J4" s="17">
        <v>103789</v>
      </c>
      <c r="K4" s="18">
        <v>144182</v>
      </c>
      <c r="L4" s="16">
        <v>56300</v>
      </c>
      <c r="M4" s="17">
        <v>83820</v>
      </c>
      <c r="N4" s="17">
        <v>103114</v>
      </c>
      <c r="O4" s="17">
        <v>111741</v>
      </c>
      <c r="P4" s="17">
        <v>122212</v>
      </c>
      <c r="Q4" s="18">
        <v>167771</v>
      </c>
      <c r="R4" s="16">
        <v>107498</v>
      </c>
      <c r="S4" s="17">
        <v>114693</v>
      </c>
      <c r="T4" s="17">
        <v>87519</v>
      </c>
      <c r="U4" s="28" t="s">
        <v>1</v>
      </c>
      <c r="V4" s="16">
        <v>82260</v>
      </c>
      <c r="W4" s="17">
        <v>85625</v>
      </c>
      <c r="X4" s="17">
        <v>101947</v>
      </c>
      <c r="Y4" s="18">
        <v>120785</v>
      </c>
      <c r="Z4" s="16">
        <v>92377</v>
      </c>
      <c r="AA4" s="17">
        <v>98704</v>
      </c>
      <c r="AB4" s="17">
        <v>116293</v>
      </c>
      <c r="AC4" s="18">
        <v>107684</v>
      </c>
      <c r="AD4" s="2"/>
      <c r="AE4" s="30"/>
      <c r="AF4" s="30"/>
      <c r="AG4" s="30"/>
      <c r="AH4" s="36"/>
    </row>
    <row r="5" spans="1:34">
      <c r="A5" t="s">
        <v>2</v>
      </c>
      <c r="B5">
        <v>2</v>
      </c>
      <c r="C5" s="3">
        <v>68960</v>
      </c>
      <c r="D5" s="4">
        <v>50000</v>
      </c>
      <c r="E5" s="5" t="s">
        <v>1</v>
      </c>
      <c r="F5" s="6">
        <v>86825</v>
      </c>
      <c r="G5" s="3">
        <v>61951</v>
      </c>
      <c r="H5" s="4">
        <v>87384</v>
      </c>
      <c r="I5" s="4">
        <v>96379</v>
      </c>
      <c r="J5" s="4">
        <v>111101</v>
      </c>
      <c r="K5" s="6">
        <v>80953</v>
      </c>
      <c r="L5" s="3">
        <v>61718</v>
      </c>
      <c r="M5" s="4">
        <v>81554</v>
      </c>
      <c r="N5" s="4">
        <v>78750</v>
      </c>
      <c r="O5" s="4">
        <v>69766</v>
      </c>
      <c r="P5" s="5" t="s">
        <v>1</v>
      </c>
      <c r="Q5" s="23" t="s">
        <v>1</v>
      </c>
      <c r="R5" s="3">
        <v>66477</v>
      </c>
      <c r="S5" s="4">
        <v>75698</v>
      </c>
      <c r="T5" s="4">
        <v>68269</v>
      </c>
      <c r="U5" s="23" t="s">
        <v>1</v>
      </c>
      <c r="V5" s="3">
        <v>55559</v>
      </c>
      <c r="W5" s="4">
        <v>58333</v>
      </c>
      <c r="X5" s="4">
        <v>71560</v>
      </c>
      <c r="Y5" s="6">
        <v>80472</v>
      </c>
      <c r="Z5" s="3">
        <v>67991</v>
      </c>
      <c r="AA5" s="4">
        <v>71571</v>
      </c>
      <c r="AB5" s="4">
        <v>67171</v>
      </c>
      <c r="AC5" s="6">
        <v>70400</v>
      </c>
      <c r="AD5" s="3">
        <v>28908</v>
      </c>
      <c r="AE5" s="5" t="s">
        <v>1</v>
      </c>
      <c r="AF5" s="5" t="s">
        <v>1</v>
      </c>
      <c r="AG5" s="5" t="s">
        <v>1</v>
      </c>
      <c r="AH5" s="37" t="s">
        <v>1</v>
      </c>
    </row>
    <row r="6" spans="1:34">
      <c r="A6" t="s">
        <v>3</v>
      </c>
      <c r="B6">
        <v>3</v>
      </c>
      <c r="C6" s="3">
        <v>87741</v>
      </c>
      <c r="D6" s="4">
        <v>62541</v>
      </c>
      <c r="E6" s="5" t="s">
        <v>1</v>
      </c>
      <c r="F6" s="6">
        <v>108000</v>
      </c>
      <c r="G6" s="3">
        <v>45617</v>
      </c>
      <c r="H6" s="4">
        <v>57860</v>
      </c>
      <c r="I6" s="4">
        <v>66864</v>
      </c>
      <c r="J6" s="4">
        <v>77736</v>
      </c>
      <c r="K6" s="6">
        <v>101629</v>
      </c>
      <c r="L6" s="3">
        <v>46343</v>
      </c>
      <c r="M6" s="4">
        <v>62990</v>
      </c>
      <c r="N6" s="4">
        <v>76884</v>
      </c>
      <c r="O6" s="4">
        <v>78488</v>
      </c>
      <c r="P6" s="4">
        <v>86157</v>
      </c>
      <c r="Q6" s="6">
        <v>111243</v>
      </c>
      <c r="R6" s="3">
        <v>89432</v>
      </c>
      <c r="S6" s="4">
        <v>94827</v>
      </c>
      <c r="T6" s="4">
        <v>77145</v>
      </c>
      <c r="U6" s="23" t="s">
        <v>1</v>
      </c>
      <c r="V6" s="3">
        <v>67973</v>
      </c>
      <c r="W6" s="4">
        <v>85444</v>
      </c>
      <c r="X6" s="4">
        <v>94207</v>
      </c>
      <c r="Y6" s="6">
        <v>94644</v>
      </c>
      <c r="Z6" s="3">
        <v>83247</v>
      </c>
      <c r="AA6" s="4">
        <v>90739</v>
      </c>
      <c r="AB6" s="4">
        <v>102808</v>
      </c>
      <c r="AC6" s="6">
        <v>86954</v>
      </c>
      <c r="AD6" s="24"/>
      <c r="AE6" s="5"/>
      <c r="AF6" s="5"/>
      <c r="AG6" s="5"/>
      <c r="AH6" s="37"/>
    </row>
    <row r="7" spans="1:34">
      <c r="A7" t="s">
        <v>4</v>
      </c>
      <c r="B7">
        <v>4</v>
      </c>
      <c r="C7" s="3">
        <v>74100</v>
      </c>
      <c r="D7" s="4">
        <v>55000</v>
      </c>
      <c r="E7" s="5" t="s">
        <v>1</v>
      </c>
      <c r="F7" s="6">
        <v>89000</v>
      </c>
      <c r="G7" s="3">
        <v>43862</v>
      </c>
      <c r="H7" s="4">
        <v>59561</v>
      </c>
      <c r="I7" s="4">
        <v>68877</v>
      </c>
      <c r="J7" s="4">
        <v>70403</v>
      </c>
      <c r="K7" s="6">
        <v>90572</v>
      </c>
      <c r="L7" s="3">
        <v>47106</v>
      </c>
      <c r="M7" s="4">
        <v>60887</v>
      </c>
      <c r="N7" s="4">
        <v>75266</v>
      </c>
      <c r="O7" s="4">
        <v>82176</v>
      </c>
      <c r="P7" s="4">
        <v>80946</v>
      </c>
      <c r="Q7" s="6">
        <v>95133</v>
      </c>
      <c r="R7" s="3">
        <v>77871</v>
      </c>
      <c r="S7" s="4">
        <v>80916</v>
      </c>
      <c r="T7" s="4">
        <v>66209</v>
      </c>
      <c r="U7" s="6">
        <v>49413</v>
      </c>
      <c r="V7" s="3">
        <v>56421</v>
      </c>
      <c r="W7" s="4">
        <v>69277</v>
      </c>
      <c r="X7" s="4">
        <v>80043</v>
      </c>
      <c r="Y7" s="6">
        <v>89348</v>
      </c>
      <c r="Z7" s="3">
        <v>69304</v>
      </c>
      <c r="AA7" s="4">
        <v>74738</v>
      </c>
      <c r="AB7" s="4">
        <v>80514</v>
      </c>
      <c r="AC7" s="6">
        <v>87231</v>
      </c>
      <c r="AD7" s="3">
        <v>15950</v>
      </c>
      <c r="AE7" s="4">
        <v>18530</v>
      </c>
      <c r="AF7" s="5" t="s">
        <v>1</v>
      </c>
      <c r="AG7" s="5" t="s">
        <v>1</v>
      </c>
      <c r="AH7" s="38">
        <v>37743</v>
      </c>
    </row>
    <row r="8" spans="1:34">
      <c r="A8" t="s">
        <v>14</v>
      </c>
      <c r="B8">
        <v>5</v>
      </c>
      <c r="C8" s="3">
        <v>70566</v>
      </c>
      <c r="D8" s="4">
        <v>50000</v>
      </c>
      <c r="E8" s="5" t="s">
        <v>1</v>
      </c>
      <c r="F8" s="6">
        <v>86500</v>
      </c>
      <c r="G8" s="3">
        <v>49318</v>
      </c>
      <c r="H8" s="4">
        <v>41923</v>
      </c>
      <c r="I8" s="4">
        <v>58765</v>
      </c>
      <c r="J8" s="4">
        <v>67436</v>
      </c>
      <c r="K8" s="6">
        <v>77725</v>
      </c>
      <c r="L8" s="24" t="s">
        <v>1</v>
      </c>
      <c r="M8" s="4">
        <v>51956</v>
      </c>
      <c r="N8" s="4">
        <v>62872</v>
      </c>
      <c r="O8" s="4">
        <v>74253</v>
      </c>
      <c r="P8" s="4">
        <v>69962</v>
      </c>
      <c r="Q8" s="6">
        <v>84059</v>
      </c>
      <c r="R8" s="3">
        <v>75216</v>
      </c>
      <c r="S8" s="4">
        <v>75170</v>
      </c>
      <c r="T8" s="4">
        <v>61407</v>
      </c>
      <c r="U8" s="23" t="s">
        <v>1</v>
      </c>
      <c r="V8" s="3">
        <v>55131</v>
      </c>
      <c r="W8" s="4">
        <v>65531</v>
      </c>
      <c r="X8" s="4">
        <v>77796</v>
      </c>
      <c r="Y8" s="6">
        <v>84447</v>
      </c>
      <c r="Z8" s="3">
        <v>65587</v>
      </c>
      <c r="AA8" s="4">
        <v>77573</v>
      </c>
      <c r="AB8" s="4">
        <v>77242</v>
      </c>
      <c r="AC8" s="6">
        <v>71120</v>
      </c>
      <c r="AD8" s="3">
        <v>14267</v>
      </c>
      <c r="AE8" s="4">
        <v>14931</v>
      </c>
      <c r="AF8" s="4">
        <v>17933</v>
      </c>
      <c r="AG8" s="4">
        <v>22925</v>
      </c>
      <c r="AH8" s="38">
        <v>24216</v>
      </c>
    </row>
    <row r="9" spans="1:34">
      <c r="A9" t="s">
        <v>6</v>
      </c>
      <c r="B9">
        <v>6</v>
      </c>
      <c r="C9" s="3">
        <v>59594</v>
      </c>
      <c r="D9" s="4">
        <v>45800</v>
      </c>
      <c r="E9" s="5" t="s">
        <v>1</v>
      </c>
      <c r="F9" s="6">
        <v>69524</v>
      </c>
      <c r="G9" s="3">
        <v>41592</v>
      </c>
      <c r="H9" s="4">
        <v>47637</v>
      </c>
      <c r="I9" s="4">
        <v>56621</v>
      </c>
      <c r="J9" s="4">
        <v>59547</v>
      </c>
      <c r="K9" s="6">
        <v>67400</v>
      </c>
      <c r="L9" s="3">
        <v>41581</v>
      </c>
      <c r="M9" s="4">
        <v>52164</v>
      </c>
      <c r="N9" s="4">
        <v>58262</v>
      </c>
      <c r="O9" s="4">
        <v>61388</v>
      </c>
      <c r="P9" s="4">
        <v>68298</v>
      </c>
      <c r="Q9" s="6">
        <v>70992</v>
      </c>
      <c r="R9" s="3">
        <v>64790</v>
      </c>
      <c r="S9" s="4">
        <v>63872</v>
      </c>
      <c r="T9" s="4">
        <v>53608</v>
      </c>
      <c r="U9" s="6">
        <v>57631</v>
      </c>
      <c r="V9" s="3">
        <v>51962</v>
      </c>
      <c r="W9" s="4">
        <v>57399</v>
      </c>
      <c r="X9" s="4">
        <v>68203</v>
      </c>
      <c r="Y9" s="23" t="s">
        <v>1</v>
      </c>
      <c r="Z9" s="3">
        <v>56144</v>
      </c>
      <c r="AA9" s="4">
        <v>64081</v>
      </c>
      <c r="AB9" s="4">
        <v>73195</v>
      </c>
      <c r="AC9" s="6">
        <v>81964</v>
      </c>
      <c r="AD9" s="3">
        <v>12615</v>
      </c>
      <c r="AE9" s="4">
        <v>15078</v>
      </c>
      <c r="AF9" s="4">
        <v>16970</v>
      </c>
      <c r="AG9" s="4">
        <v>15967</v>
      </c>
      <c r="AH9" s="38">
        <v>17975</v>
      </c>
    </row>
    <row r="10" spans="1:34">
      <c r="A10" t="s">
        <v>7</v>
      </c>
      <c r="B10">
        <v>7</v>
      </c>
      <c r="C10" s="3">
        <v>55575</v>
      </c>
      <c r="D10" s="4">
        <v>42959</v>
      </c>
      <c r="E10" s="5" t="s">
        <v>1</v>
      </c>
      <c r="F10" s="6">
        <v>65677</v>
      </c>
      <c r="G10" s="3">
        <v>24808</v>
      </c>
      <c r="H10" s="4">
        <v>39820</v>
      </c>
      <c r="I10" s="4">
        <v>48179</v>
      </c>
      <c r="J10" s="4">
        <v>47898</v>
      </c>
      <c r="K10" s="6">
        <v>64016</v>
      </c>
      <c r="L10" s="24" t="s">
        <v>1</v>
      </c>
      <c r="M10" s="4">
        <v>41285</v>
      </c>
      <c r="N10" s="4">
        <v>52224</v>
      </c>
      <c r="O10" s="4">
        <v>58135</v>
      </c>
      <c r="P10" s="4">
        <v>65521</v>
      </c>
      <c r="Q10" s="6">
        <v>66360</v>
      </c>
      <c r="R10" s="3">
        <v>58496</v>
      </c>
      <c r="S10" s="4">
        <v>60629</v>
      </c>
      <c r="T10" s="4">
        <v>46976</v>
      </c>
      <c r="U10" s="23" t="s">
        <v>1</v>
      </c>
      <c r="V10" s="3">
        <v>46709</v>
      </c>
      <c r="W10" s="4">
        <v>54407</v>
      </c>
      <c r="X10" s="4">
        <v>66985</v>
      </c>
      <c r="Y10" s="23" t="s">
        <v>1</v>
      </c>
      <c r="Z10" s="3">
        <v>54272</v>
      </c>
      <c r="AA10" s="4">
        <v>55445</v>
      </c>
      <c r="AB10" s="4">
        <v>61217</v>
      </c>
      <c r="AC10" s="6">
        <v>57620</v>
      </c>
      <c r="AD10" s="3">
        <v>9220</v>
      </c>
      <c r="AE10" s="4">
        <v>13181</v>
      </c>
      <c r="AF10" s="4">
        <v>16445</v>
      </c>
      <c r="AG10" s="4">
        <v>20962</v>
      </c>
      <c r="AH10" s="38">
        <v>23472</v>
      </c>
    </row>
    <row r="11" spans="1:34">
      <c r="A11" t="s">
        <v>8</v>
      </c>
      <c r="B11">
        <v>8</v>
      </c>
      <c r="C11" s="3">
        <v>71794</v>
      </c>
      <c r="D11" s="4">
        <v>54183</v>
      </c>
      <c r="E11" s="5" t="s">
        <v>1</v>
      </c>
      <c r="F11" s="6">
        <v>85000</v>
      </c>
      <c r="G11" s="3">
        <v>35360</v>
      </c>
      <c r="H11" s="4">
        <v>48107</v>
      </c>
      <c r="I11" s="4">
        <v>56858</v>
      </c>
      <c r="J11" s="4">
        <v>65323</v>
      </c>
      <c r="K11" s="6">
        <v>84987</v>
      </c>
      <c r="L11" s="24" t="s">
        <v>1</v>
      </c>
      <c r="M11" s="4">
        <v>53898</v>
      </c>
      <c r="N11" s="4">
        <v>65931</v>
      </c>
      <c r="O11" s="4">
        <v>69622</v>
      </c>
      <c r="P11" s="4">
        <v>75425</v>
      </c>
      <c r="Q11" s="6">
        <v>95765</v>
      </c>
      <c r="R11" s="3">
        <v>77846</v>
      </c>
      <c r="S11" s="4">
        <v>77974</v>
      </c>
      <c r="T11" s="4">
        <v>62050</v>
      </c>
      <c r="U11" s="23" t="s">
        <v>1</v>
      </c>
      <c r="V11" s="3">
        <v>61933</v>
      </c>
      <c r="W11" s="4">
        <v>71244</v>
      </c>
      <c r="X11" s="4">
        <v>79838</v>
      </c>
      <c r="Y11" s="23" t="s">
        <v>1</v>
      </c>
      <c r="Z11" s="3">
        <v>67182</v>
      </c>
      <c r="AA11" s="4">
        <v>71406</v>
      </c>
      <c r="AB11" s="4">
        <v>80270</v>
      </c>
      <c r="AC11" s="6">
        <v>86978</v>
      </c>
      <c r="AD11" s="3">
        <v>12115</v>
      </c>
      <c r="AE11" s="4">
        <v>14163</v>
      </c>
      <c r="AF11" s="4">
        <v>21575</v>
      </c>
      <c r="AG11" s="4">
        <v>23392</v>
      </c>
      <c r="AH11" s="38">
        <v>26160</v>
      </c>
    </row>
    <row r="12" spans="1:34">
      <c r="A12" t="s">
        <v>9</v>
      </c>
      <c r="B12">
        <v>9</v>
      </c>
      <c r="C12" s="3">
        <v>58005</v>
      </c>
      <c r="D12" s="4">
        <v>38944</v>
      </c>
      <c r="E12" s="5" t="s">
        <v>1</v>
      </c>
      <c r="F12" s="6">
        <v>70500</v>
      </c>
      <c r="G12" s="3">
        <v>32681</v>
      </c>
      <c r="H12" s="4">
        <v>37058</v>
      </c>
      <c r="I12" s="4">
        <v>49820</v>
      </c>
      <c r="J12" s="4">
        <v>52457</v>
      </c>
      <c r="K12" s="6">
        <v>73812</v>
      </c>
      <c r="L12" s="3">
        <v>36066</v>
      </c>
      <c r="M12" s="4">
        <v>43888</v>
      </c>
      <c r="N12" s="4">
        <v>56898</v>
      </c>
      <c r="O12" s="4">
        <v>62993</v>
      </c>
      <c r="P12" s="4">
        <v>64934</v>
      </c>
      <c r="Q12" s="6">
        <v>86178</v>
      </c>
      <c r="R12" s="3">
        <v>66028</v>
      </c>
      <c r="S12" s="4">
        <v>60133</v>
      </c>
      <c r="T12" s="4">
        <v>50647</v>
      </c>
      <c r="U12" s="23" t="s">
        <v>1</v>
      </c>
      <c r="V12" s="3">
        <v>43343</v>
      </c>
      <c r="W12" s="4">
        <v>60064</v>
      </c>
      <c r="X12" s="4">
        <v>74728</v>
      </c>
      <c r="Y12" s="23" t="s">
        <v>1</v>
      </c>
      <c r="Z12" s="3">
        <v>53356</v>
      </c>
      <c r="AA12" s="4">
        <v>64491</v>
      </c>
      <c r="AB12" s="4">
        <v>64648</v>
      </c>
      <c r="AC12" s="6">
        <v>58641</v>
      </c>
      <c r="AD12" s="3">
        <v>13278</v>
      </c>
      <c r="AE12" s="4">
        <v>21818</v>
      </c>
      <c r="AF12" s="5" t="s">
        <v>1</v>
      </c>
      <c r="AG12" s="4">
        <v>23451</v>
      </c>
      <c r="AH12" s="38">
        <v>21313</v>
      </c>
    </row>
    <row r="13" spans="1:34">
      <c r="A13" t="s">
        <v>10</v>
      </c>
      <c r="B13">
        <v>10</v>
      </c>
      <c r="C13" s="3">
        <v>48398</v>
      </c>
      <c r="D13" s="4">
        <v>34010</v>
      </c>
      <c r="E13" s="5" t="s">
        <v>1</v>
      </c>
      <c r="F13" s="6">
        <v>58234</v>
      </c>
      <c r="G13" s="3">
        <v>23981</v>
      </c>
      <c r="H13" s="4">
        <v>28893</v>
      </c>
      <c r="I13" s="4">
        <v>39841</v>
      </c>
      <c r="J13" s="4">
        <v>42947</v>
      </c>
      <c r="K13" s="6">
        <v>54580</v>
      </c>
      <c r="L13" s="24" t="s">
        <v>1</v>
      </c>
      <c r="M13" s="4">
        <v>40743</v>
      </c>
      <c r="N13" s="4">
        <v>45091</v>
      </c>
      <c r="O13" s="4">
        <v>44210</v>
      </c>
      <c r="P13" s="4">
        <v>57479</v>
      </c>
      <c r="Q13" s="6">
        <v>59464</v>
      </c>
      <c r="R13" s="3">
        <v>55417</v>
      </c>
      <c r="S13" s="4">
        <v>51496</v>
      </c>
      <c r="T13" s="4">
        <v>40212</v>
      </c>
      <c r="U13" s="23" t="s">
        <v>1</v>
      </c>
      <c r="V13" s="3">
        <v>43662</v>
      </c>
      <c r="W13" s="4">
        <v>51535</v>
      </c>
      <c r="X13" s="4">
        <v>54839</v>
      </c>
      <c r="Y13" s="23" t="s">
        <v>1</v>
      </c>
      <c r="Z13" s="3">
        <v>45402</v>
      </c>
      <c r="AA13" s="4">
        <v>48082</v>
      </c>
      <c r="AB13" s="4">
        <v>52675</v>
      </c>
      <c r="AC13" s="6">
        <v>50163</v>
      </c>
      <c r="AD13" s="3">
        <v>5900</v>
      </c>
      <c r="AE13" s="4">
        <v>11708</v>
      </c>
      <c r="AF13" s="4">
        <v>16732</v>
      </c>
      <c r="AG13" s="4">
        <v>18187</v>
      </c>
      <c r="AH13" s="38">
        <v>22221</v>
      </c>
    </row>
    <row r="14" spans="1:34">
      <c r="A14" t="s">
        <v>11</v>
      </c>
      <c r="B14">
        <v>11</v>
      </c>
      <c r="C14" s="3">
        <v>33538</v>
      </c>
      <c r="D14" s="4">
        <v>25000</v>
      </c>
      <c r="E14" s="5" t="s">
        <v>1</v>
      </c>
      <c r="F14" s="6">
        <v>41092</v>
      </c>
      <c r="G14" s="3">
        <v>25096</v>
      </c>
      <c r="H14" s="4">
        <v>29610</v>
      </c>
      <c r="I14" s="4">
        <v>32889</v>
      </c>
      <c r="J14" s="4">
        <v>34840</v>
      </c>
      <c r="K14" s="6">
        <v>38851</v>
      </c>
      <c r="L14" s="3">
        <v>29251</v>
      </c>
      <c r="M14" s="4">
        <v>29191</v>
      </c>
      <c r="N14" s="4">
        <v>35766</v>
      </c>
      <c r="O14" s="4">
        <v>35017</v>
      </c>
      <c r="P14" s="4">
        <v>39158</v>
      </c>
      <c r="Q14" s="6">
        <v>44422</v>
      </c>
      <c r="R14" s="3">
        <v>38407</v>
      </c>
      <c r="S14" s="4">
        <v>34980</v>
      </c>
      <c r="T14" s="4">
        <v>31119</v>
      </c>
      <c r="U14" s="6">
        <v>30287</v>
      </c>
      <c r="V14" s="3">
        <v>33044</v>
      </c>
      <c r="W14" s="4">
        <v>34398</v>
      </c>
      <c r="X14" s="4">
        <v>35077</v>
      </c>
      <c r="Y14" s="23" t="s">
        <v>1</v>
      </c>
      <c r="Z14" s="3">
        <v>32537</v>
      </c>
      <c r="AA14" s="4">
        <v>33544</v>
      </c>
      <c r="AB14" s="4">
        <v>32941</v>
      </c>
      <c r="AC14" s="6">
        <v>35326</v>
      </c>
      <c r="AD14" s="3">
        <v>10508</v>
      </c>
      <c r="AE14" s="4">
        <v>14557</v>
      </c>
      <c r="AF14" s="4">
        <v>15267</v>
      </c>
      <c r="AG14" s="4">
        <v>16031</v>
      </c>
      <c r="AH14" s="38">
        <v>16214</v>
      </c>
    </row>
    <row r="15" spans="1:34">
      <c r="A15" t="s">
        <v>12</v>
      </c>
      <c r="B15">
        <v>12</v>
      </c>
      <c r="C15" s="3">
        <v>42105</v>
      </c>
      <c r="D15" s="4">
        <v>28750</v>
      </c>
      <c r="E15" s="5" t="s">
        <v>1</v>
      </c>
      <c r="F15" s="6">
        <v>53054</v>
      </c>
      <c r="G15" s="3">
        <v>21301</v>
      </c>
      <c r="H15" s="4">
        <v>32525</v>
      </c>
      <c r="I15" s="4">
        <v>32048</v>
      </c>
      <c r="J15" s="4">
        <v>40105</v>
      </c>
      <c r="K15" s="6">
        <v>49809</v>
      </c>
      <c r="L15" s="24" t="s">
        <v>1</v>
      </c>
      <c r="M15" s="4">
        <v>33515</v>
      </c>
      <c r="N15" s="4">
        <v>37265</v>
      </c>
      <c r="O15" s="4">
        <v>45495</v>
      </c>
      <c r="P15" s="4">
        <v>49796</v>
      </c>
      <c r="Q15" s="6">
        <v>56990</v>
      </c>
      <c r="R15" s="3">
        <v>42644</v>
      </c>
      <c r="S15" s="4">
        <v>48846</v>
      </c>
      <c r="T15" s="4">
        <v>36416</v>
      </c>
      <c r="U15" s="23" t="s">
        <v>1</v>
      </c>
      <c r="V15" s="3">
        <v>40328</v>
      </c>
      <c r="W15" s="4">
        <v>46728</v>
      </c>
      <c r="X15" s="5" t="s">
        <v>1</v>
      </c>
      <c r="Y15" s="23" t="s">
        <v>1</v>
      </c>
      <c r="Z15" s="3">
        <v>38386</v>
      </c>
      <c r="AA15" s="4">
        <v>40302</v>
      </c>
      <c r="AB15" s="4">
        <v>48966</v>
      </c>
      <c r="AC15" s="6">
        <v>49305</v>
      </c>
      <c r="AD15" s="3">
        <v>6119</v>
      </c>
      <c r="AE15" s="4">
        <v>11864</v>
      </c>
      <c r="AF15" s="4">
        <v>12802</v>
      </c>
      <c r="AG15" s="4">
        <v>14261</v>
      </c>
      <c r="AH15" s="38">
        <v>15689</v>
      </c>
    </row>
    <row r="16" spans="1:34" ht="16.5" thickBot="1">
      <c r="A16" t="s">
        <v>13</v>
      </c>
      <c r="B16">
        <v>13</v>
      </c>
      <c r="C16" s="7">
        <v>56782</v>
      </c>
      <c r="D16" s="8">
        <v>41800</v>
      </c>
      <c r="E16" s="9" t="s">
        <v>1</v>
      </c>
      <c r="F16" s="10">
        <v>70621</v>
      </c>
      <c r="G16" s="19" t="s">
        <v>1</v>
      </c>
      <c r="H16" s="8">
        <v>24000</v>
      </c>
      <c r="I16" s="8">
        <v>57832</v>
      </c>
      <c r="J16" s="8">
        <v>41310</v>
      </c>
      <c r="K16" s="10">
        <v>58951</v>
      </c>
      <c r="L16" s="19" t="s">
        <v>1</v>
      </c>
      <c r="M16" s="9" t="s">
        <v>1</v>
      </c>
      <c r="N16" s="8">
        <v>46757</v>
      </c>
      <c r="O16" s="8">
        <v>50766</v>
      </c>
      <c r="P16" s="8">
        <v>53254</v>
      </c>
      <c r="Q16" s="10">
        <v>62429</v>
      </c>
      <c r="R16" s="7">
        <v>55303</v>
      </c>
      <c r="S16" s="8">
        <v>60188</v>
      </c>
      <c r="T16" s="8">
        <v>51448</v>
      </c>
      <c r="U16" s="29" t="s">
        <v>1</v>
      </c>
      <c r="V16" s="7">
        <v>46330</v>
      </c>
      <c r="W16" s="8">
        <v>58374</v>
      </c>
      <c r="X16" s="8">
        <v>70084</v>
      </c>
      <c r="Y16" s="29" t="s">
        <v>1</v>
      </c>
      <c r="Z16" s="7">
        <v>52699</v>
      </c>
      <c r="AA16" s="8">
        <v>58484</v>
      </c>
      <c r="AB16" s="8">
        <v>68944</v>
      </c>
      <c r="AC16" s="10">
        <v>84160</v>
      </c>
      <c r="AD16" s="19" t="s">
        <v>1</v>
      </c>
      <c r="AE16" s="8">
        <v>9922</v>
      </c>
      <c r="AF16" s="8">
        <v>10894</v>
      </c>
      <c r="AG16" s="8">
        <v>14805</v>
      </c>
      <c r="AH16" s="39">
        <v>20620</v>
      </c>
    </row>
    <row r="17" spans="30:34" ht="16.5" thickTop="1">
      <c r="AD17" s="1"/>
      <c r="AE17" s="1"/>
      <c r="AF17" s="1"/>
      <c r="AG17" s="1"/>
      <c r="AH17" s="1"/>
    </row>
    <row r="18" spans="30:34">
      <c r="AE18" s="1"/>
      <c r="AG18" s="1"/>
      <c r="AH18" s="1"/>
    </row>
  </sheetData>
  <sheetProtection algorithmName="SHA-512" hashValue="vjp6ijq4xhwQLBHDG32Fkv8JPS963xHWiUUb5bWUByTu6fRtemeIqUBdOI+P7CzvJh25qZr0usPHeIvrkVIOFQ==" saltValue="9BLobChWWGeyDTU5T4BoKA==" spinCount="100000" sheet="1" objects="1" scenarios="1"/>
  <mergeCells count="6">
    <mergeCell ref="AD2:AH2"/>
    <mergeCell ref="G2:K2"/>
    <mergeCell ref="L2:Q2"/>
    <mergeCell ref="R2:U2"/>
    <mergeCell ref="V2:Y2"/>
    <mergeCell ref="Z2:AC2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Compensation Calculator</vt:lpstr>
      <vt:lpstr>Compensation Table</vt:lpstr>
    </vt:vector>
  </TitlesOfParts>
  <Company>Genesis Conference FMC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Freeman</dc:creator>
  <cp:lastModifiedBy>Daryl Diddle</cp:lastModifiedBy>
  <dcterms:created xsi:type="dcterms:W3CDTF">2018-01-10T16:22:39Z</dcterms:created>
  <dcterms:modified xsi:type="dcterms:W3CDTF">2019-11-15T14:26:12Z</dcterms:modified>
</cp:coreProperties>
</file>